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8_{70575A9E-11B1-4096-BB38-70DBCFF2B1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ample 1" sheetId="7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7" l="1"/>
  <c r="H11" i="7"/>
  <c r="H13" i="7" l="1"/>
  <c r="H14" i="7"/>
  <c r="H15" i="7" l="1"/>
  <c r="H16" i="7" s="1"/>
  <c r="H22" i="7"/>
</calcChain>
</file>

<file path=xl/sharedStrings.xml><?xml version="1.0" encoding="utf-8"?>
<sst xmlns="http://schemas.openxmlformats.org/spreadsheetml/2006/main" count="77" uniqueCount="77">
  <si>
    <t>2014 MAY</t>
  </si>
  <si>
    <t>2014 JUN</t>
  </si>
  <si>
    <t>2014 JUL</t>
  </si>
  <si>
    <t>2014 AUG</t>
  </si>
  <si>
    <t>2014 SEP</t>
  </si>
  <si>
    <t>2014 OCT</t>
  </si>
  <si>
    <t>2014 NOV</t>
  </si>
  <si>
    <t>2014 DEC</t>
  </si>
  <si>
    <t>2015 JAN</t>
  </si>
  <si>
    <t>2015 FEB</t>
  </si>
  <si>
    <t>2015 MAR</t>
  </si>
  <si>
    <t>2015 APR</t>
  </si>
  <si>
    <t>2015 MAY</t>
  </si>
  <si>
    <t>2015 JUN</t>
  </si>
  <si>
    <t>2015 JUL</t>
  </si>
  <si>
    <t>2015 AUG</t>
  </si>
  <si>
    <t>2015 SEP</t>
  </si>
  <si>
    <t>2015 OCT</t>
  </si>
  <si>
    <t>2015 NOV</t>
  </si>
  <si>
    <t>2015 DEC</t>
  </si>
  <si>
    <t>2016 JAN</t>
  </si>
  <si>
    <t>2016 FEB</t>
  </si>
  <si>
    <t>2016 MAR</t>
  </si>
  <si>
    <t>2016 APR</t>
  </si>
  <si>
    <t>2016 MAY</t>
  </si>
  <si>
    <t>2016 JUN</t>
  </si>
  <si>
    <t>2016 JUL</t>
  </si>
  <si>
    <t>2016 AUG</t>
  </si>
  <si>
    <t>2016 SEP</t>
  </si>
  <si>
    <t>2016 OCT</t>
  </si>
  <si>
    <t>2016 NOV</t>
  </si>
  <si>
    <t>2016 DEC</t>
  </si>
  <si>
    <t>2017 JAN</t>
  </si>
  <si>
    <t>2017 FEB</t>
  </si>
  <si>
    <t>UK visits abroad in 000 (all ages)</t>
  </si>
  <si>
    <t>Date</t>
  </si>
  <si>
    <t>n=</t>
  </si>
  <si>
    <t>Step 1 - Hypothesis Test</t>
  </si>
  <si>
    <t>Step 2 - Select Test</t>
  </si>
  <si>
    <t>Step 3 - Select level of significance</t>
  </si>
  <si>
    <t>Step 4 - Extract relevant statistic</t>
  </si>
  <si>
    <t>Step 5 - Make a decision</t>
  </si>
  <si>
    <t>t-test</t>
  </si>
  <si>
    <t>Pearson, r=</t>
  </si>
  <si>
    <t>df=</t>
  </si>
  <si>
    <r>
      <t>H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: No population correlation exists </t>
    </r>
    <r>
      <rPr>
        <sz val="11"/>
        <rFont val="Symbol"/>
        <family val="1"/>
        <charset val="2"/>
      </rPr>
      <t>r</t>
    </r>
    <r>
      <rPr>
        <sz val="11"/>
        <rFont val="Calibri"/>
        <family val="2"/>
        <scheme val="minor"/>
      </rPr>
      <t>=0</t>
    </r>
  </si>
  <si>
    <r>
      <t>H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: Correlation exists </t>
    </r>
    <r>
      <rPr>
        <sz val="11"/>
        <rFont val="Symbol"/>
        <family val="1"/>
        <charset val="2"/>
      </rPr>
      <t>r&lt;&gt;</t>
    </r>
    <r>
      <rPr>
        <sz val="11"/>
        <rFont val="Calibri"/>
        <family val="2"/>
        <scheme val="minor"/>
      </rPr>
      <t>0</t>
    </r>
  </si>
  <si>
    <r>
      <t>t</t>
    </r>
    <r>
      <rPr>
        <vertAlign val="subscript"/>
        <sz val="11"/>
        <rFont val="Calibri"/>
        <family val="2"/>
        <scheme val="minor"/>
      </rPr>
      <t>cal</t>
    </r>
    <r>
      <rPr>
        <sz val="11"/>
        <rFont val="Calibri"/>
        <family val="2"/>
        <scheme val="minor"/>
      </rPr>
      <t>=</t>
    </r>
  </si>
  <si>
    <r>
      <t>Upper two tail t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>=</t>
    </r>
  </si>
  <si>
    <r>
      <t>Lower two tail t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>=</t>
    </r>
  </si>
  <si>
    <t>UK Employment level for 16 and over in %</t>
  </si>
  <si>
    <t>2017 MAR</t>
  </si>
  <si>
    <t>2017 APR</t>
  </si>
  <si>
    <t>2017 MAY</t>
  </si>
  <si>
    <t>2017 JUN</t>
  </si>
  <si>
    <t>2017 JUL</t>
  </si>
  <si>
    <t>2017 AUG</t>
  </si>
  <si>
    <t>2017 SEP</t>
  </si>
  <si>
    <t>2017 OCT</t>
  </si>
  <si>
    <t>2017 NOV</t>
  </si>
  <si>
    <t>2017 DEC</t>
  </si>
  <si>
    <t>2018 JAN</t>
  </si>
  <si>
    <t>2018 FEB</t>
  </si>
  <si>
    <t>2018 MAR</t>
  </si>
  <si>
    <t>2018 APR</t>
  </si>
  <si>
    <t>2018 MAY</t>
  </si>
  <si>
    <t>2018 JUN</t>
  </si>
  <si>
    <t>=PEARSON(C2:C51,D2:D51)</t>
  </si>
  <si>
    <t>=COUNT(C2:C51)</t>
  </si>
  <si>
    <t>Example 1</t>
  </si>
  <si>
    <r>
      <rPr>
        <sz val="11"/>
        <rFont val="Symbol"/>
        <family val="1"/>
        <charset val="2"/>
      </rPr>
      <t>a</t>
    </r>
    <r>
      <rPr>
        <sz val="11"/>
        <rFont val="Calibri"/>
        <family val="2"/>
      </rPr>
      <t xml:space="preserve"> =</t>
    </r>
  </si>
  <si>
    <r>
      <t>Since t</t>
    </r>
    <r>
      <rPr>
        <vertAlign val="subscript"/>
        <sz val="11"/>
        <rFont val="Calibri"/>
        <family val="2"/>
        <scheme val="minor"/>
      </rPr>
      <t>cal</t>
    </r>
    <r>
      <rPr>
        <sz val="11"/>
        <rFont val="Calibri"/>
        <family val="2"/>
        <scheme val="minor"/>
      </rPr>
      <t xml:space="preserve"> &gt; lower t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 xml:space="preserve"> and &lt; upper t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>, fail to reject the null hypothesis H</t>
    </r>
    <r>
      <rPr>
        <vertAlign val="subscript"/>
        <sz val="11"/>
        <rFont val="Calibri"/>
        <family val="2"/>
        <scheme val="minor"/>
      </rPr>
      <t>0</t>
    </r>
  </si>
  <si>
    <t>=H12-2</t>
  </si>
  <si>
    <t>=T.INV(H9/2,H13)</t>
  </si>
  <si>
    <t>=-H15</t>
  </si>
  <si>
    <t>=H11/SQRT(1-H11^2)/(H12-2)</t>
  </si>
  <si>
    <t>=T.INV.2T(H9/2,H13)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</si>
</sst>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Symbol"/>
      <family val="1"/>
      <charset val="2"/>
    </font>
    <font>
      <sz val="11"/>
      <name val="Calibri"/>
      <family val="2"/>
    </font>
    <font>
      <sz val="11"/>
      <name val="Calibri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quotePrefix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3" fillId="3" borderId="0" xfId="0" applyFont="1" applyFill="1"/>
    <xf numFmtId="0" fontId="4" fillId="0" borderId="0" xfId="0" applyFont="1" applyFill="1"/>
    <xf numFmtId="0" fontId="3" fillId="4" borderId="0" xfId="0" applyFont="1" applyFill="1"/>
    <xf numFmtId="0" fontId="3" fillId="5" borderId="0" xfId="0" applyFont="1" applyFill="1"/>
    <xf numFmtId="0" fontId="4" fillId="5" borderId="0" xfId="0" applyFont="1" applyFill="1"/>
    <xf numFmtId="0" fontId="3" fillId="6" borderId="0" xfId="0" applyFont="1" applyFill="1" applyBorder="1" applyAlignment="1">
      <alignment horizontal="left"/>
    </xf>
    <xf numFmtId="0" fontId="5" fillId="6" borderId="0" xfId="0" applyFont="1" applyFill="1"/>
    <xf numFmtId="0" fontId="0" fillId="0" borderId="0" xfId="0" applyFont="1"/>
    <xf numFmtId="0" fontId="0" fillId="0" borderId="0" xfId="0" quotePrefix="1" applyFont="1"/>
    <xf numFmtId="0" fontId="7" fillId="2" borderId="0" xfId="0" applyFont="1" applyFill="1"/>
    <xf numFmtId="0" fontId="7" fillId="0" borderId="0" xfId="0" applyFont="1"/>
    <xf numFmtId="0" fontId="7" fillId="3" borderId="0" xfId="0" applyFont="1" applyFill="1"/>
    <xf numFmtId="0" fontId="7" fillId="0" borderId="0" xfId="0" applyFont="1" applyFill="1"/>
    <xf numFmtId="0" fontId="7" fillId="4" borderId="0" xfId="0" applyFont="1" applyFill="1"/>
    <xf numFmtId="0" fontId="7" fillId="0" borderId="0" xfId="0" applyFont="1" applyFill="1" applyAlignment="1">
      <alignment horizontal="right"/>
    </xf>
    <xf numFmtId="0" fontId="7" fillId="5" borderId="0" xfId="0" quotePrefix="1" applyFont="1" applyFill="1"/>
    <xf numFmtId="0" fontId="7" fillId="6" borderId="0" xfId="0" applyFont="1" applyFill="1"/>
    <xf numFmtId="0" fontId="0" fillId="6" borderId="0" xfId="0" applyFont="1" applyFill="1"/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0" borderId="0" xfId="0" applyFill="1"/>
    <xf numFmtId="0" fontId="6" fillId="0" borderId="0" xfId="0" applyFont="1" applyFill="1"/>
    <xf numFmtId="0" fontId="7" fillId="5" borderId="1" xfId="0" applyFont="1" applyFill="1" applyBorder="1" applyAlignment="1">
      <alignment horizontal="right"/>
    </xf>
    <xf numFmtId="0" fontId="7" fillId="5" borderId="1" xfId="0" quotePrefix="1" applyFont="1" applyFill="1" applyBorder="1"/>
    <xf numFmtId="0" fontId="11" fillId="4" borderId="1" xfId="0" applyFont="1" applyFill="1" applyBorder="1" applyAlignment="1">
      <alignment horizontal="right"/>
    </xf>
    <xf numFmtId="0" fontId="7" fillId="4" borderId="1" xfId="0" applyFont="1" applyFill="1" applyBorder="1"/>
    <xf numFmtId="0" fontId="0" fillId="0" borderId="1" xfId="0" applyFont="1" applyBorder="1"/>
    <xf numFmtId="0" fontId="0" fillId="0" borderId="1" xfId="0" quotePrefix="1" applyFont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2362200</xdr:colOff>
      <xdr:row>8</xdr:row>
      <xdr:rowOff>0</xdr:rowOff>
    </xdr:from>
    <xdr:to>
      <xdr:col>7</xdr:col>
      <xdr:colOff>337457</xdr:colOff>
      <xdr:row>8</xdr:row>
      <xdr:rowOff>0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712AFEC3-1EA3-4C99-9534-3E435EDC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6273800"/>
          <a:ext cx="337457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2362200</xdr:colOff>
      <xdr:row>8</xdr:row>
      <xdr:rowOff>0</xdr:rowOff>
    </xdr:from>
    <xdr:to>
      <xdr:col>7</xdr:col>
      <xdr:colOff>337457</xdr:colOff>
      <xdr:row>8</xdr:row>
      <xdr:rowOff>0</xdr:rowOff>
    </xdr:to>
    <xdr:pic>
      <xdr:nvPicPr>
        <xdr:cNvPr id="9" name="Picture 7">
          <a:extLst>
            <a:ext uri="{FF2B5EF4-FFF2-40B4-BE49-F238E27FC236}">
              <a16:creationId xmlns:a16="http://schemas.microsoft.com/office/drawing/2014/main" id="{6498CB9D-1A99-4590-9C11-744B39829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6273800"/>
          <a:ext cx="337457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1"/>
  <sheetViews>
    <sheetView tabSelected="1" workbookViewId="0"/>
  </sheetViews>
  <sheetFormatPr defaultRowHeight="15"/>
  <cols>
    <col min="1" max="1" width="14.7109375" style="12" customWidth="1"/>
    <col min="2" max="2" width="10.85546875" style="12" customWidth="1"/>
    <col min="3" max="3" width="19.28515625" style="12" customWidth="1"/>
    <col min="4" max="4" width="14.7109375" style="12" customWidth="1"/>
    <col min="6" max="6" width="28.140625" customWidth="1"/>
    <col min="7" max="7" width="25" style="12" customWidth="1"/>
    <col min="8" max="8" width="8.7109375" style="12"/>
    <col min="9" max="9" width="31.85546875" style="12" customWidth="1"/>
  </cols>
  <sheetData>
    <row r="1" spans="1:9" ht="43.5" customHeight="1">
      <c r="A1" s="12" t="s">
        <v>69</v>
      </c>
      <c r="B1" s="25" t="s">
        <v>35</v>
      </c>
      <c r="C1" s="25" t="s">
        <v>50</v>
      </c>
      <c r="D1" s="25" t="s">
        <v>34</v>
      </c>
    </row>
    <row r="2" spans="1:9">
      <c r="B2" s="23" t="s">
        <v>0</v>
      </c>
      <c r="C2" s="24">
        <v>59.404613607981972</v>
      </c>
      <c r="D2" s="23">
        <v>5300</v>
      </c>
      <c r="F2" s="2" t="s">
        <v>37</v>
      </c>
      <c r="G2" s="14"/>
      <c r="H2" s="14"/>
      <c r="I2" s="14"/>
    </row>
    <row r="3" spans="1:9" ht="18">
      <c r="B3" s="23" t="s">
        <v>1</v>
      </c>
      <c r="C3" s="24">
        <v>59.312187915477665</v>
      </c>
      <c r="D3" s="23">
        <v>4970</v>
      </c>
      <c r="F3" s="3"/>
      <c r="G3" s="14" t="s">
        <v>45</v>
      </c>
      <c r="H3" s="14"/>
      <c r="I3" s="14"/>
    </row>
    <row r="4" spans="1:9" ht="18">
      <c r="B4" s="23" t="s">
        <v>2</v>
      </c>
      <c r="C4" s="24">
        <v>59.391790501359345</v>
      </c>
      <c r="D4" s="23">
        <v>4970</v>
      </c>
      <c r="F4" s="3"/>
      <c r="G4" s="14" t="s">
        <v>46</v>
      </c>
      <c r="H4" s="14"/>
      <c r="I4" s="14"/>
    </row>
    <row r="5" spans="1:9" ht="15.75">
      <c r="B5" s="23" t="s">
        <v>3</v>
      </c>
      <c r="C5" s="24">
        <v>59.702547046515242</v>
      </c>
      <c r="D5" s="23">
        <v>5020</v>
      </c>
      <c r="F5" s="4"/>
      <c r="G5" s="15"/>
      <c r="H5" s="15"/>
      <c r="I5" s="15"/>
    </row>
    <row r="6" spans="1:9">
      <c r="B6" s="23" t="s">
        <v>4</v>
      </c>
      <c r="C6" s="24">
        <v>59.760931071621734</v>
      </c>
      <c r="D6" s="23">
        <v>4980</v>
      </c>
      <c r="F6" s="5" t="s">
        <v>38</v>
      </c>
      <c r="G6" s="16"/>
      <c r="H6" s="16"/>
      <c r="I6" s="16"/>
    </row>
    <row r="7" spans="1:9">
      <c r="B7" s="23" t="s">
        <v>5</v>
      </c>
      <c r="C7" s="24">
        <v>59.731299440624383</v>
      </c>
      <c r="D7" s="23">
        <v>5020</v>
      </c>
      <c r="F7" s="5"/>
      <c r="G7" s="16" t="s">
        <v>42</v>
      </c>
      <c r="H7" s="16"/>
      <c r="I7" s="16"/>
    </row>
    <row r="8" spans="1:9" ht="15.75">
      <c r="B8" s="23" t="s">
        <v>6</v>
      </c>
      <c r="C8" s="24">
        <v>59.651611142014673</v>
      </c>
      <c r="D8" s="23">
        <v>5130</v>
      </c>
      <c r="F8" s="6"/>
      <c r="G8" s="17"/>
      <c r="H8" s="17"/>
      <c r="I8" s="17"/>
    </row>
    <row r="9" spans="1:9">
      <c r="B9" s="23" t="s">
        <v>7</v>
      </c>
      <c r="C9" s="24">
        <v>59.835092692239378</v>
      </c>
      <c r="D9" s="23">
        <v>5130</v>
      </c>
      <c r="F9" s="7" t="s">
        <v>39</v>
      </c>
      <c r="G9" s="30" t="s">
        <v>70</v>
      </c>
      <c r="H9" s="31">
        <v>0.05</v>
      </c>
      <c r="I9" s="18"/>
    </row>
    <row r="10" spans="1:9" ht="15.75">
      <c r="B10" s="23" t="s">
        <v>8</v>
      </c>
      <c r="C10" s="24">
        <v>59.778794967377202</v>
      </c>
      <c r="D10" s="23">
        <v>5250</v>
      </c>
      <c r="F10" s="6"/>
      <c r="G10" s="19"/>
      <c r="H10" s="17"/>
      <c r="I10" s="17"/>
    </row>
    <row r="11" spans="1:9">
      <c r="B11" s="23" t="s">
        <v>9</v>
      </c>
      <c r="C11" s="24">
        <v>59.868608285950344</v>
      </c>
      <c r="D11" s="23">
        <v>5150</v>
      </c>
      <c r="F11" s="8" t="s">
        <v>40</v>
      </c>
      <c r="G11" s="28" t="s">
        <v>43</v>
      </c>
      <c r="H11" s="29">
        <f>PEARSON(C2:C51,D2:D51)</f>
        <v>0.83468099225284575</v>
      </c>
      <c r="I11" s="20" t="s">
        <v>67</v>
      </c>
    </row>
    <row r="12" spans="1:9" ht="15.75">
      <c r="B12" s="23" t="s">
        <v>10</v>
      </c>
      <c r="C12" s="24">
        <v>59.827681793541799</v>
      </c>
      <c r="D12" s="23">
        <v>5420</v>
      </c>
      <c r="F12" s="9"/>
      <c r="G12" s="28" t="s">
        <v>36</v>
      </c>
      <c r="H12" s="29">
        <f>COUNT(C2:C51)</f>
        <v>50</v>
      </c>
      <c r="I12" s="20" t="s">
        <v>68</v>
      </c>
    </row>
    <row r="13" spans="1:9" ht="15.75">
      <c r="B13" s="23" t="s">
        <v>11</v>
      </c>
      <c r="C13" s="24">
        <v>59.762396471591131</v>
      </c>
      <c r="D13" s="23">
        <v>5440</v>
      </c>
      <c r="F13" s="9"/>
      <c r="G13" s="28" t="s">
        <v>44</v>
      </c>
      <c r="H13" s="29">
        <f>H12-2</f>
        <v>48</v>
      </c>
      <c r="I13" s="20" t="s">
        <v>72</v>
      </c>
    </row>
    <row r="14" spans="1:9" ht="18">
      <c r="B14" s="23" t="s">
        <v>12</v>
      </c>
      <c r="C14" s="24">
        <v>59.560876660694682</v>
      </c>
      <c r="D14" s="23">
        <v>5640</v>
      </c>
      <c r="F14" s="9"/>
      <c r="G14" s="28" t="s">
        <v>47</v>
      </c>
      <c r="H14" s="29">
        <f>H11/SQRT(1-H11^2)/(H12-2)</f>
        <v>3.1574582047094721E-2</v>
      </c>
      <c r="I14" s="20" t="s">
        <v>75</v>
      </c>
    </row>
    <row r="15" spans="1:9" ht="18">
      <c r="B15" s="23" t="s">
        <v>13</v>
      </c>
      <c r="C15" s="24">
        <v>59.637426600090784</v>
      </c>
      <c r="D15" s="23">
        <v>5470</v>
      </c>
      <c r="F15" s="9"/>
      <c r="G15" s="28" t="s">
        <v>49</v>
      </c>
      <c r="H15" s="29">
        <f>_xlfn.T.INV(H9/2,H13)</f>
        <v>-2.0106347576242314</v>
      </c>
      <c r="I15" s="20" t="s">
        <v>73</v>
      </c>
    </row>
    <row r="16" spans="1:9" ht="18">
      <c r="B16" s="23" t="s">
        <v>14</v>
      </c>
      <c r="C16" s="24">
        <v>59.864505794642461</v>
      </c>
      <c r="D16" s="23">
        <v>5810</v>
      </c>
      <c r="F16" s="9"/>
      <c r="G16" s="28" t="s">
        <v>48</v>
      </c>
      <c r="H16" s="29">
        <f>-H15</f>
        <v>2.0106347576242314</v>
      </c>
      <c r="I16" s="20" t="s">
        <v>74</v>
      </c>
    </row>
    <row r="17" spans="2:9" ht="15.75">
      <c r="B17" s="23" t="s">
        <v>15</v>
      </c>
      <c r="C17" s="24">
        <v>60.076583210829959</v>
      </c>
      <c r="D17" s="23">
        <v>5530</v>
      </c>
      <c r="F17" s="4"/>
      <c r="G17" s="15"/>
      <c r="H17" s="15"/>
      <c r="I17" s="15"/>
    </row>
    <row r="18" spans="2:9">
      <c r="B18" s="23" t="s">
        <v>16</v>
      </c>
      <c r="C18" s="24">
        <v>60.252739100900563</v>
      </c>
      <c r="D18" s="23">
        <v>5380</v>
      </c>
      <c r="F18" s="10" t="s">
        <v>41</v>
      </c>
      <c r="G18" s="21"/>
      <c r="H18" s="21"/>
      <c r="I18" s="21"/>
    </row>
    <row r="19" spans="2:9" ht="18">
      <c r="B19" s="23" t="s">
        <v>17</v>
      </c>
      <c r="C19" s="24">
        <v>60.373501302015441</v>
      </c>
      <c r="D19" s="23">
        <v>5490</v>
      </c>
      <c r="F19" s="11"/>
      <c r="G19" s="21" t="s">
        <v>71</v>
      </c>
      <c r="H19" s="22"/>
      <c r="I19" s="21"/>
    </row>
    <row r="20" spans="2:9">
      <c r="B20" s="23" t="s">
        <v>18</v>
      </c>
      <c r="C20" s="24">
        <v>60.453482388601834</v>
      </c>
      <c r="D20" s="23">
        <v>5510</v>
      </c>
    </row>
    <row r="21" spans="2:9">
      <c r="B21" s="23" t="s">
        <v>19</v>
      </c>
      <c r="C21" s="24">
        <v>60.513163084439348</v>
      </c>
      <c r="D21" s="23">
        <v>5700</v>
      </c>
      <c r="F21" s="26"/>
      <c r="G21" s="17"/>
      <c r="H21" s="27"/>
      <c r="I21" s="27"/>
    </row>
    <row r="22" spans="2:9">
      <c r="B22" s="23" t="s">
        <v>20</v>
      </c>
      <c r="C22" s="24">
        <v>60.349891819178438</v>
      </c>
      <c r="D22" s="23">
        <v>5480</v>
      </c>
      <c r="H22" s="32">
        <f>_xlfn.T.INV.2T(H9/2,H13)</f>
        <v>2.3138991319513313</v>
      </c>
      <c r="I22" s="33" t="s">
        <v>76</v>
      </c>
    </row>
    <row r="23" spans="2:9">
      <c r="B23" s="23" t="s">
        <v>21</v>
      </c>
      <c r="C23" s="24">
        <v>60.222963460079505</v>
      </c>
      <c r="D23" s="23">
        <v>5810</v>
      </c>
    </row>
    <row r="24" spans="2:9">
      <c r="B24" s="23" t="s">
        <v>22</v>
      </c>
      <c r="C24" s="24">
        <v>60.173332950547142</v>
      </c>
      <c r="D24" s="23">
        <v>5720</v>
      </c>
      <c r="H24" s="13"/>
      <c r="I24" s="13"/>
    </row>
    <row r="25" spans="2:9">
      <c r="B25" s="23" t="s">
        <v>23</v>
      </c>
      <c r="C25" s="24">
        <v>60.209538388108854</v>
      </c>
      <c r="D25" s="23">
        <v>5810</v>
      </c>
    </row>
    <row r="26" spans="2:9">
      <c r="B26" s="23" t="s">
        <v>24</v>
      </c>
      <c r="C26" s="24">
        <v>60.354618805870061</v>
      </c>
      <c r="D26" s="23">
        <v>5900</v>
      </c>
    </row>
    <row r="27" spans="2:9">
      <c r="B27" s="23" t="s">
        <v>25</v>
      </c>
      <c r="C27" s="24">
        <v>60.386920072044468</v>
      </c>
      <c r="D27" s="23">
        <v>5610</v>
      </c>
    </row>
    <row r="28" spans="2:9">
      <c r="B28" s="23" t="s">
        <v>26</v>
      </c>
      <c r="C28" s="24">
        <v>60.518943202590059</v>
      </c>
      <c r="D28" s="23">
        <v>5940</v>
      </c>
    </row>
    <row r="29" spans="2:9">
      <c r="B29" s="23" t="s">
        <v>27</v>
      </c>
      <c r="C29" s="24">
        <v>60.738608947989334</v>
      </c>
      <c r="D29" s="23">
        <v>6150</v>
      </c>
    </row>
    <row r="30" spans="2:9">
      <c r="B30" s="23" t="s">
        <v>28</v>
      </c>
      <c r="C30" s="24">
        <v>60.707700582113631</v>
      </c>
      <c r="D30" s="23">
        <v>6170</v>
      </c>
    </row>
    <row r="31" spans="2:9">
      <c r="B31" s="23" t="s">
        <v>29</v>
      </c>
      <c r="C31" s="24">
        <v>60.599712447073884</v>
      </c>
      <c r="D31" s="23">
        <v>6080</v>
      </c>
    </row>
    <row r="32" spans="2:9">
      <c r="B32" s="23" t="s">
        <v>30</v>
      </c>
      <c r="C32" s="24">
        <v>60.593968859444594</v>
      </c>
      <c r="D32" s="23">
        <v>6020</v>
      </c>
    </row>
    <row r="33" spans="2:5">
      <c r="B33" s="23" t="s">
        <v>31</v>
      </c>
      <c r="C33" s="24">
        <v>60.676712961208054</v>
      </c>
      <c r="D33" s="23">
        <v>5950</v>
      </c>
    </row>
    <row r="34" spans="2:5">
      <c r="B34" s="23" t="s">
        <v>32</v>
      </c>
      <c r="C34" s="24">
        <v>60.537348221319512</v>
      </c>
      <c r="D34" s="23">
        <v>6080</v>
      </c>
    </row>
    <row r="35" spans="2:5">
      <c r="B35" s="23" t="s">
        <v>33</v>
      </c>
      <c r="C35" s="24">
        <v>60.397875597731577</v>
      </c>
      <c r="D35" s="23">
        <v>6160</v>
      </c>
    </row>
    <row r="36" spans="2:5">
      <c r="B36" s="23" t="s">
        <v>51</v>
      </c>
      <c r="C36" s="24">
        <v>60.514530362504203</v>
      </c>
      <c r="D36" s="23">
        <v>6150</v>
      </c>
    </row>
    <row r="37" spans="2:5">
      <c r="B37" s="23" t="s">
        <v>52</v>
      </c>
      <c r="C37" s="24">
        <v>60.515891390155439</v>
      </c>
      <c r="D37" s="23">
        <v>6070</v>
      </c>
    </row>
    <row r="38" spans="2:5">
      <c r="B38" s="23" t="s">
        <v>53</v>
      </c>
      <c r="C38" s="24">
        <v>60.584591039701387</v>
      </c>
      <c r="D38" s="23">
        <v>5890</v>
      </c>
    </row>
    <row r="39" spans="2:5">
      <c r="B39" s="23" t="s">
        <v>54</v>
      </c>
      <c r="C39" s="24">
        <v>60.66772999862723</v>
      </c>
      <c r="D39" s="23">
        <v>6290</v>
      </c>
    </row>
    <row r="40" spans="2:5">
      <c r="B40" s="23" t="s">
        <v>55</v>
      </c>
      <c r="C40" s="24">
        <v>60.874455700008603</v>
      </c>
      <c r="D40" s="23">
        <v>5920</v>
      </c>
    </row>
    <row r="41" spans="2:5">
      <c r="B41" s="23" t="s">
        <v>56</v>
      </c>
      <c r="C41" s="24">
        <v>60.974312080401837</v>
      </c>
      <c r="D41" s="23">
        <v>6070</v>
      </c>
    </row>
    <row r="42" spans="2:5">
      <c r="B42" s="23" t="s">
        <v>57</v>
      </c>
      <c r="C42" s="24">
        <v>60.852446110814014</v>
      </c>
      <c r="D42" s="23">
        <v>6150</v>
      </c>
    </row>
    <row r="43" spans="2:5">
      <c r="B43" s="23" t="s">
        <v>58</v>
      </c>
      <c r="C43" s="24">
        <v>60.821879861119143</v>
      </c>
      <c r="D43" s="23">
        <v>6100</v>
      </c>
    </row>
    <row r="44" spans="2:5">
      <c r="B44" s="23" t="s">
        <v>59</v>
      </c>
      <c r="C44" s="24">
        <v>61.030470955206219</v>
      </c>
      <c r="D44" s="23">
        <v>5940</v>
      </c>
    </row>
    <row r="45" spans="2:5">
      <c r="B45" s="23" t="s">
        <v>60</v>
      </c>
      <c r="C45" s="24">
        <v>60.935899851776888</v>
      </c>
      <c r="D45" s="23">
        <v>5980</v>
      </c>
    </row>
    <row r="46" spans="2:5">
      <c r="B46" s="23" t="s">
        <v>61</v>
      </c>
      <c r="C46" s="24">
        <v>60.966297220935793</v>
      </c>
      <c r="D46" s="23">
        <v>5960</v>
      </c>
    </row>
    <row r="47" spans="2:5">
      <c r="B47" s="23" t="s">
        <v>62</v>
      </c>
      <c r="C47" s="24">
        <v>60.819388643638902</v>
      </c>
      <c r="D47" s="23">
        <v>5870</v>
      </c>
      <c r="E47" s="1"/>
    </row>
    <row r="48" spans="2:5">
      <c r="B48" s="23" t="s">
        <v>63</v>
      </c>
      <c r="C48" s="24">
        <v>60.937003916045498</v>
      </c>
      <c r="D48" s="23">
        <v>5800</v>
      </c>
      <c r="E48" s="1"/>
    </row>
    <row r="49" spans="2:4">
      <c r="B49" s="23" t="s">
        <v>64</v>
      </c>
      <c r="C49" s="24">
        <v>60.994844896855483</v>
      </c>
      <c r="D49" s="23">
        <v>6080</v>
      </c>
    </row>
    <row r="50" spans="2:4">
      <c r="B50" s="23" t="s">
        <v>65</v>
      </c>
      <c r="C50" s="24">
        <v>60.966033394508869</v>
      </c>
      <c r="D50" s="23">
        <v>6080</v>
      </c>
    </row>
    <row r="51" spans="2:4">
      <c r="B51" s="23" t="s">
        <v>66</v>
      </c>
      <c r="C51" s="24">
        <v>60.928623345057318</v>
      </c>
      <c r="D51" s="23">
        <v>6050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Pecar</dc:creator>
  <cp:lastModifiedBy>Branko Pecar</cp:lastModifiedBy>
  <dcterms:created xsi:type="dcterms:W3CDTF">2017-06-12T15:54:22Z</dcterms:created>
  <dcterms:modified xsi:type="dcterms:W3CDTF">2020-09-20T06:50:01Z</dcterms:modified>
</cp:coreProperties>
</file>